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31\write-ok\平成２９年度\3-45交通量調査\Ｈ２９年冊子\完成\冊子データＨ２９moto\時間帯別・年度別p３４からｐ48\"/>
    </mc:Choice>
  </mc:AlternateContent>
  <bookViews>
    <workbookView xWindow="0" yWindow="0" windowWidth="20490" windowHeight="7770"/>
  </bookViews>
  <sheets>
    <sheet name="39" sheetId="1" r:id="rId1"/>
  </sheets>
  <externalReferences>
    <externalReference r:id="rId2"/>
  </externalReferences>
  <definedNames>
    <definedName name="_xlnm.Print_Area" localSheetId="0">'39'!$A$1:$L$49</definedName>
  </definedNames>
  <calcPr calcId="152511"/>
</workbook>
</file>

<file path=xl/calcChain.xml><?xml version="1.0" encoding="utf-8"?>
<calcChain xmlns="http://schemas.openxmlformats.org/spreadsheetml/2006/main">
  <c r="D34" i="1" l="1"/>
  <c r="E34" i="1"/>
  <c r="F34" i="1"/>
  <c r="G34" i="1"/>
  <c r="H34" i="1"/>
  <c r="I34" i="1"/>
  <c r="J34" i="1"/>
  <c r="K34" i="1"/>
  <c r="D37" i="1"/>
  <c r="E37" i="1"/>
  <c r="F37" i="1"/>
  <c r="G37" i="1"/>
  <c r="H37" i="1"/>
  <c r="I37" i="1"/>
  <c r="J37" i="1"/>
  <c r="K37" i="1"/>
  <c r="D21" i="1" l="1"/>
  <c r="E21" i="1" l="1"/>
  <c r="F21" i="1"/>
  <c r="G21" i="1"/>
  <c r="H21" i="1"/>
  <c r="I21" i="1"/>
  <c r="J21" i="1"/>
  <c r="K21" i="1"/>
  <c r="D12" i="1"/>
  <c r="L16" i="1" l="1"/>
  <c r="D28" i="1"/>
  <c r="K49" i="1" l="1"/>
  <c r="L24" i="1" l="1"/>
  <c r="L5" i="1"/>
  <c r="G49" i="1" l="1"/>
  <c r="J49" i="1"/>
  <c r="I49" i="1"/>
  <c r="H49" i="1"/>
  <c r="F49" i="1"/>
  <c r="E49" i="1"/>
  <c r="K28" i="1"/>
  <c r="J28" i="1"/>
  <c r="I28" i="1"/>
  <c r="H28" i="1"/>
  <c r="G28" i="1"/>
  <c r="F28" i="1"/>
  <c r="E28" i="1"/>
  <c r="K12" i="1"/>
  <c r="J12" i="1"/>
  <c r="I12" i="1"/>
  <c r="H12" i="1"/>
  <c r="G12" i="1"/>
  <c r="F12" i="1"/>
  <c r="E12" i="1"/>
  <c r="K6" i="1"/>
  <c r="J6" i="1"/>
  <c r="I6" i="1"/>
  <c r="H6" i="1"/>
  <c r="G6" i="1"/>
  <c r="F6" i="1"/>
  <c r="E6" i="1"/>
  <c r="L40" i="1" l="1"/>
  <c r="L36" i="1"/>
  <c r="L35" i="1"/>
  <c r="L30" i="1"/>
  <c r="L34" i="1" l="1"/>
  <c r="B48" i="1"/>
  <c r="B47" i="1"/>
  <c r="B46" i="1"/>
  <c r="B45" i="1"/>
  <c r="B44" i="1"/>
  <c r="B43" i="1"/>
  <c r="B42" i="1"/>
  <c r="B41" i="1"/>
  <c r="B40" i="1"/>
  <c r="B39" i="1"/>
  <c r="B38" i="1"/>
  <c r="B37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7" i="1"/>
  <c r="L11" i="1" l="1"/>
  <c r="L38" i="1"/>
  <c r="L39" i="1"/>
  <c r="L41" i="1"/>
  <c r="L42" i="1"/>
  <c r="L43" i="1"/>
  <c r="L44" i="1"/>
  <c r="L45" i="1"/>
  <c r="L46" i="1"/>
  <c r="L47" i="1"/>
  <c r="L48" i="1"/>
  <c r="D6" i="1"/>
  <c r="D49" i="1"/>
  <c r="L33" i="1"/>
  <c r="L32" i="1"/>
  <c r="L31" i="1"/>
  <c r="L29" i="1"/>
  <c r="L28" i="1" s="1"/>
  <c r="L27" i="1"/>
  <c r="L26" i="1"/>
  <c r="L25" i="1"/>
  <c r="L23" i="1"/>
  <c r="L22" i="1"/>
  <c r="L20" i="1"/>
  <c r="L19" i="1"/>
  <c r="L18" i="1"/>
  <c r="L17" i="1"/>
  <c r="L15" i="1"/>
  <c r="L14" i="1"/>
  <c r="L13" i="1"/>
  <c r="L10" i="1"/>
  <c r="L9" i="1"/>
  <c r="L8" i="1"/>
  <c r="L6" i="1" s="1"/>
  <c r="L37" i="1" l="1"/>
  <c r="L21" i="1"/>
  <c r="L12" i="1"/>
  <c r="L49" i="1" l="1"/>
</calcChain>
</file>

<file path=xl/sharedStrings.xml><?xml version="1.0" encoding="utf-8"?>
<sst xmlns="http://schemas.openxmlformats.org/spreadsheetml/2006/main" count="105" uniqueCount="102">
  <si>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</si>
  <si>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</si>
  <si>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</si>
  <si>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</si>
  <si>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</si>
  <si>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</si>
  <si>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</si>
  <si>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</si>
  <si>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</si>
  <si>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</si>
  <si>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</si>
  <si>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</si>
  <si>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</si>
  <si>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</si>
  <si>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</si>
  <si>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</si>
  <si>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</si>
  <si>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</si>
  <si>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</si>
  <si>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</si>
  <si>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</si>
  <si>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</si>
  <si>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</si>
  <si>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</si>
  <si>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</si>
  <si>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</si>
  <si>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</si>
  <si>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</si>
  <si>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</si>
  <si>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</si>
  <si>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</si>
  <si>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</si>
  <si>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</si>
  <si>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</si>
  <si>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</si>
  <si>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</si>
  <si>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</si>
  <si>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</si>
  <si>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</si>
  <si>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</si>
  <si>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</si>
  <si>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</si>
  <si>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</si>
  <si>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</si>
  <si>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</si>
  <si>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</si>
  <si>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</si>
  <si>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</si>
  <si>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</si>
  <si>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</si>
  <si>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</si>
  <si>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</si>
  <si>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</si>
  <si>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</si>
  <si>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</si>
  <si>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</si>
  <si>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</si>
  <si>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</si>
  <si>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</si>
  <si>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</si>
  <si>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</si>
  <si>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</si>
  <si>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</si>
  <si>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</si>
  <si>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</si>
  <si>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</si>
  <si>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</si>
  <si>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</si>
  <si>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</si>
  <si>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</si>
  <si>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</si>
  <si>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</si>
  <si>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</si>
  <si>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</si>
  <si>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</si>
  <si>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</si>
  <si>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</si>
  <si>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</si>
  <si>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</si>
  <si>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</si>
  <si>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５.乗用車（時間帯別）</t>
    <rPh sb="2" eb="5">
      <t>ジョウヨウシャ</t>
    </rPh>
    <rPh sb="6" eb="9">
      <t>ジカンタイ</t>
    </rPh>
    <rPh sb="9" eb="10">
      <t>ベツ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</si>
  <si>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</si>
  <si>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</si>
  <si>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</si>
  <si>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</si>
  <si>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</si>
  <si>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</si>
  <si>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</si>
  <si>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</si>
  <si>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</si>
  <si>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21-1</t>
    <phoneticPr fontId="3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</si>
  <si>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</si>
  <si>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21-2</t>
    <phoneticPr fontId="3"/>
  </si>
  <si>
    <t>花園通り（旧　Ｐｌａｚａ　Ａ前）</t>
    <rPh sb="0" eb="2">
      <t>ハナゾノ</t>
    </rPh>
    <rPh sb="2" eb="3">
      <t>ドオ</t>
    </rPh>
    <rPh sb="5" eb="6">
      <t>キュウ</t>
    </rPh>
    <rPh sb="14" eb="15">
      <t>マエ</t>
    </rPh>
    <phoneticPr fontId="3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</si>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</sst>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7" fillId="0" borderId="21" xfId="1" applyFont="1" applyBorder="1" applyAlignment="1">
      <alignment vertical="center" shrinkToFit="1"/>
    </xf>
    <xf numFmtId="38" fontId="5" fillId="0" borderId="22" xfId="1" applyFont="1" applyBorder="1" applyAlignment="1" applyProtection="1">
      <alignment horizontal="center" vertical="center" shrinkToFit="1"/>
      <protection locked="0"/>
    </xf>
    <xf numFmtId="38" fontId="6" fillId="0" borderId="23" xfId="1" applyFont="1" applyBorder="1" applyAlignment="1" applyProtection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5" fillId="0" borderId="26" xfId="1" applyFont="1" applyBorder="1" applyAlignment="1" applyProtection="1">
      <alignment horizontal="center" vertical="center" shrinkToFit="1"/>
      <protection locked="0"/>
    </xf>
    <xf numFmtId="38" fontId="6" fillId="0" borderId="27" xfId="1" applyFont="1" applyBorder="1" applyAlignment="1" applyProtection="1">
      <alignment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30" xfId="1" applyFont="1" applyBorder="1" applyAlignment="1" applyProtection="1">
      <alignment horizontal="center" vertical="center" shrinkToFit="1"/>
      <protection locked="0"/>
    </xf>
    <xf numFmtId="38" fontId="6" fillId="0" borderId="31" xfId="1" applyFont="1" applyBorder="1" applyAlignment="1" applyProtection="1">
      <alignment vertical="center" shrinkToFit="1"/>
    </xf>
    <xf numFmtId="38" fontId="7" fillId="0" borderId="30" xfId="1" applyFont="1" applyBorder="1" applyAlignment="1">
      <alignment vertical="center" shrinkToFit="1"/>
    </xf>
    <xf numFmtId="38" fontId="7" fillId="0" borderId="32" xfId="1" applyFont="1" applyBorder="1" applyAlignment="1">
      <alignment vertical="center" shrinkToFit="1"/>
    </xf>
    <xf numFmtId="38" fontId="5" fillId="0" borderId="22" xfId="1" quotePrefix="1" applyFont="1" applyBorder="1" applyAlignment="1" applyProtection="1">
      <alignment horizontal="center" vertical="center" shrinkToFit="1"/>
      <protection locked="0"/>
    </xf>
    <xf numFmtId="38" fontId="5" fillId="0" borderId="33" xfId="1" quotePrefix="1" applyFont="1" applyBorder="1" applyAlignment="1" applyProtection="1">
      <alignment horizontal="center" vertical="center" shrinkToFit="1"/>
      <protection locked="0"/>
    </xf>
    <xf numFmtId="38" fontId="6" fillId="0" borderId="34" xfId="1" applyFont="1" applyBorder="1" applyAlignment="1" applyProtection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9" fillId="0" borderId="30" xfId="1" applyFont="1" applyBorder="1" applyAlignment="1">
      <alignment vertical="center" shrinkToFit="1"/>
    </xf>
    <xf numFmtId="38" fontId="9" fillId="0" borderId="37" xfId="1" applyFont="1" applyBorder="1" applyAlignment="1">
      <alignment vertical="center" shrinkToFit="1"/>
    </xf>
    <xf numFmtId="38" fontId="9" fillId="0" borderId="32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5" fillId="0" borderId="26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7" fillId="0" borderId="18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40" xfId="1" applyFont="1" applyBorder="1" applyAlignment="1" applyProtection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10" fillId="0" borderId="43" xfId="1" applyFont="1" applyBorder="1" applyAlignment="1">
      <alignment horizontal="center" vertical="center" shrinkToFit="1"/>
    </xf>
    <xf numFmtId="38" fontId="10" fillId="0" borderId="41" xfId="1" applyFont="1" applyBorder="1" applyAlignment="1">
      <alignment vertical="center" shrinkToFit="1"/>
    </xf>
    <xf numFmtId="38" fontId="10" fillId="0" borderId="44" xfId="1" applyFont="1" applyBorder="1" applyAlignment="1">
      <alignment vertical="center" shrinkToFit="1"/>
    </xf>
    <xf numFmtId="38" fontId="10" fillId="0" borderId="45" xfId="1" applyFont="1" applyBorder="1" applyAlignment="1">
      <alignment vertical="center" shrinkToFit="1"/>
    </xf>
    <xf numFmtId="38" fontId="10" fillId="0" borderId="43" xfId="1" applyFont="1" applyBorder="1" applyAlignment="1">
      <alignment vertical="center" shrinkToFit="1"/>
    </xf>
    <xf numFmtId="57" fontId="0" fillId="0" borderId="0" xfId="1" applyNumberFormat="1" applyFont="1" applyAlignment="1"/>
    <xf numFmtId="38" fontId="6" fillId="0" borderId="27" xfId="1" applyFont="1" applyFill="1" applyBorder="1" applyAlignment="1" applyProtection="1">
      <alignment vertical="center" shrinkToFit="1"/>
    </xf>
    <xf numFmtId="38" fontId="6" fillId="0" borderId="27" xfId="1" applyFont="1" applyFill="1" applyBorder="1" applyAlignment="1" applyProtection="1">
      <alignment horizontal="left" vertical="center" shrinkToFit="1"/>
    </xf>
    <xf numFmtId="38" fontId="5" fillId="2" borderId="26" xfId="1" applyFont="1" applyFill="1" applyBorder="1" applyAlignment="1" applyProtection="1">
      <alignment horizontal="center" vertical="center" shrinkToFit="1"/>
      <protection locked="0"/>
    </xf>
    <xf numFmtId="38" fontId="6" fillId="2" borderId="27" xfId="1" applyFont="1" applyFill="1" applyBorder="1" applyAlignment="1" applyProtection="1">
      <alignment vertical="center" shrinkToFit="1"/>
    </xf>
    <xf numFmtId="38" fontId="5" fillId="0" borderId="46" xfId="1" applyFont="1" applyBorder="1" applyAlignment="1" applyProtection="1">
      <alignment horizontal="center" vertical="center" shrinkToFit="1"/>
      <protection locked="0"/>
    </xf>
    <xf numFmtId="49" fontId="5" fillId="0" borderId="47" xfId="1" applyNumberFormat="1" applyFont="1" applyBorder="1" applyAlignment="1" applyProtection="1">
      <alignment horizontal="center" vertical="center" shrinkToFit="1"/>
      <protection locked="0"/>
    </xf>
    <xf numFmtId="49" fontId="5" fillId="0" borderId="48" xfId="1" applyNumberFormat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vertical="center" shrinkToFit="1"/>
    </xf>
    <xf numFmtId="38" fontId="6" fillId="0" borderId="51" xfId="1" applyFont="1" applyBorder="1" applyAlignment="1" applyProtection="1">
      <alignment vertical="center" shrinkToFit="1"/>
    </xf>
    <xf numFmtId="38" fontId="6" fillId="0" borderId="54" xfId="1" applyFont="1" applyBorder="1" applyAlignment="1" applyProtection="1">
      <alignment horizontal="center" vertical="center" shrinkToFit="1"/>
    </xf>
    <xf numFmtId="38" fontId="6" fillId="0" borderId="47" xfId="1" applyFont="1" applyBorder="1" applyAlignment="1" applyProtection="1">
      <alignment horizontal="center" vertical="center" shrinkToFit="1"/>
    </xf>
    <xf numFmtId="38" fontId="6" fillId="0" borderId="55" xfId="1" applyFont="1" applyBorder="1" applyAlignment="1" applyProtection="1">
      <alignment horizontal="center" vertical="center" shrinkToFit="1"/>
    </xf>
    <xf numFmtId="38" fontId="7" fillId="0" borderId="56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6" fillId="0" borderId="52" xfId="1" applyFont="1" applyBorder="1" applyAlignment="1" applyProtection="1">
      <alignment horizontal="center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60" xfId="1" applyFont="1" applyBorder="1" applyAlignment="1">
      <alignment horizontal="center" vertical="center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7" fillId="0" borderId="37" xfId="1" applyFont="1" applyBorder="1" applyAlignment="1">
      <alignment vertical="center" shrinkToFit="1"/>
    </xf>
    <xf numFmtId="38" fontId="0" fillId="0" borderId="0" xfId="1" applyFont="1" applyAlignment="1">
      <alignment horizontal="left" vertical="center"/>
    </xf>
    <xf numFmtId="38" fontId="6" fillId="0" borderId="48" xfId="1" applyFont="1" applyBorder="1" applyAlignment="1" applyProtection="1">
      <alignment horizontal="center" vertical="center" shrinkToFit="1"/>
    </xf>
    <xf numFmtId="38" fontId="6" fillId="0" borderId="46" xfId="1" applyFont="1" applyBorder="1" applyAlignment="1" applyProtection="1">
      <alignment horizontal="center" vertical="center" shrinkToFit="1"/>
    </xf>
    <xf numFmtId="38" fontId="6" fillId="0" borderId="65" xfId="1" applyFont="1" applyBorder="1" applyAlignment="1" applyProtection="1">
      <alignment horizontal="center" vertical="center" shrinkToFit="1"/>
    </xf>
    <xf numFmtId="38" fontId="6" fillId="0" borderId="53" xfId="1" applyFont="1" applyBorder="1" applyAlignment="1" applyProtection="1">
      <alignment horizontal="center" vertical="center" shrinkToFit="1"/>
    </xf>
    <xf numFmtId="38" fontId="0" fillId="0" borderId="4" xfId="1" applyFont="1" applyBorder="1" applyAlignment="1">
      <alignment vertical="center" shrinkToFit="1"/>
    </xf>
    <xf numFmtId="38" fontId="0" fillId="0" borderId="6" xfId="1" applyFont="1" applyBorder="1" applyAlignment="1">
      <alignment vertical="center" shrinkToFit="1"/>
    </xf>
    <xf numFmtId="38" fontId="7" fillId="0" borderId="66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9" fillId="0" borderId="5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10" xfId="1" applyFont="1" applyBorder="1" applyAlignment="1">
      <alignment vertical="center" shrinkToFit="1"/>
    </xf>
    <xf numFmtId="38" fontId="0" fillId="0" borderId="11" xfId="1" applyFont="1" applyBorder="1" applyAlignment="1">
      <alignment vertical="center" shrinkToFit="1"/>
    </xf>
    <xf numFmtId="38" fontId="0" fillId="0" borderId="68" xfId="1" applyFont="1" applyBorder="1" applyAlignment="1">
      <alignment vertical="center" shrinkToFi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B1" zoomScale="70" zoomScaleNormal="70" workbookViewId="0">
      <pane xSplit="1" topLeftCell="C1" activePane="topRight" state="frozen"/>
      <selection activeCell="B1" sqref="B1"/>
      <selection pane="topRight" activeCell="F18" sqref="F18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" customHeight="1" thickBot="1" x14ac:dyDescent="0.2">
      <c r="A1" s="1" t="s">
        <v>80</v>
      </c>
      <c r="B1" s="87"/>
      <c r="C1" s="2"/>
      <c r="D1" s="2"/>
      <c r="E1" s="2"/>
      <c r="F1" s="2"/>
      <c r="G1" s="2"/>
      <c r="H1" s="2"/>
      <c r="I1" s="2"/>
      <c r="J1" s="2"/>
      <c r="K1" s="2"/>
      <c r="L1" s="57">
        <v>43032</v>
      </c>
    </row>
    <row r="2" spans="1:12" ht="3.75" hidden="1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15">
      <c r="A3" s="3" t="s">
        <v>0</v>
      </c>
      <c r="B3" s="75" t="s">
        <v>0</v>
      </c>
      <c r="C3" s="77" t="s">
        <v>1</v>
      </c>
      <c r="D3" s="79" t="s">
        <v>2</v>
      </c>
      <c r="E3" s="79"/>
      <c r="F3" s="79"/>
      <c r="G3" s="79"/>
      <c r="H3" s="79"/>
      <c r="I3" s="79"/>
      <c r="J3" s="79"/>
      <c r="K3" s="79"/>
      <c r="L3" s="80"/>
    </row>
    <row r="4" spans="1:12" ht="14.25" thickBot="1" x14ac:dyDescent="0.2">
      <c r="A4" s="4" t="s">
        <v>3</v>
      </c>
      <c r="B4" s="76"/>
      <c r="C4" s="78"/>
      <c r="D4" s="81" t="s">
        <v>94</v>
      </c>
      <c r="E4" s="5" t="s">
        <v>95</v>
      </c>
      <c r="F4" s="5" t="s">
        <v>96</v>
      </c>
      <c r="G4" s="5" t="s">
        <v>97</v>
      </c>
      <c r="H4" s="5" t="s">
        <v>98</v>
      </c>
      <c r="I4" s="5" t="s">
        <v>99</v>
      </c>
      <c r="J4" s="5" t="s">
        <v>100</v>
      </c>
      <c r="K4" s="6" t="s">
        <v>101</v>
      </c>
      <c r="L4" s="7" t="s">
        <v>4</v>
      </c>
    </row>
    <row r="5" spans="1:12" ht="17.25" x14ac:dyDescent="0.15">
      <c r="A5" s="8" t="s">
        <v>5</v>
      </c>
      <c r="B5" s="9" t="str">
        <f>[1]歩行者男時間別!B5</f>
        <v xml:space="preserve">  元 下 地(商工信用前）</v>
      </c>
      <c r="C5" s="88" t="s">
        <v>6</v>
      </c>
      <c r="D5" s="92">
        <v>1118</v>
      </c>
      <c r="E5" s="82">
        <v>1389</v>
      </c>
      <c r="F5" s="82">
        <v>1468</v>
      </c>
      <c r="G5" s="82">
        <v>1461</v>
      </c>
      <c r="H5" s="83">
        <v>1580</v>
      </c>
      <c r="I5" s="84">
        <v>1494</v>
      </c>
      <c r="J5" s="84">
        <v>1578</v>
      </c>
      <c r="K5" s="93">
        <v>1580</v>
      </c>
      <c r="L5" s="10">
        <f>SUM(D5:K5)</f>
        <v>11668</v>
      </c>
    </row>
    <row r="6" spans="1:12" ht="17.25" x14ac:dyDescent="0.15">
      <c r="A6" s="11" t="s">
        <v>7</v>
      </c>
      <c r="B6" s="12" t="str">
        <f>[1]歩行者男時間別!B6</f>
        <v>吉田大橋</v>
      </c>
      <c r="C6" s="89" t="s">
        <v>8</v>
      </c>
      <c r="D6" s="45">
        <f t="shared" ref="D6:L6" si="0">SUM(D7:D8)</f>
        <v>2956</v>
      </c>
      <c r="E6" s="85">
        <f t="shared" si="0"/>
        <v>2428</v>
      </c>
      <c r="F6" s="85">
        <f t="shared" si="0"/>
        <v>2284</v>
      </c>
      <c r="G6" s="85">
        <f t="shared" si="0"/>
        <v>2196</v>
      </c>
      <c r="H6" s="85">
        <f t="shared" si="0"/>
        <v>2213</v>
      </c>
      <c r="I6" s="85">
        <f t="shared" si="0"/>
        <v>2376</v>
      </c>
      <c r="J6" s="85">
        <f t="shared" si="0"/>
        <v>2472</v>
      </c>
      <c r="K6" s="94">
        <f t="shared" si="0"/>
        <v>2476</v>
      </c>
      <c r="L6" s="13">
        <f t="shared" si="0"/>
        <v>19401</v>
      </c>
    </row>
    <row r="7" spans="1:12" ht="17.25" x14ac:dyDescent="0.15">
      <c r="A7" s="14" t="s">
        <v>9</v>
      </c>
      <c r="B7" s="15" t="str">
        <f>[1]歩行者男時間別!B7</f>
        <v xml:space="preserve">  吉田大橋（豊城中学校　体育館前）</v>
      </c>
      <c r="C7" s="69" t="s">
        <v>10</v>
      </c>
      <c r="D7" s="16">
        <v>1524</v>
      </c>
      <c r="E7" s="17">
        <v>1289</v>
      </c>
      <c r="F7" s="17">
        <v>1260</v>
      </c>
      <c r="G7" s="17">
        <v>1180</v>
      </c>
      <c r="H7" s="17">
        <v>1217</v>
      </c>
      <c r="I7" s="17">
        <v>1341</v>
      </c>
      <c r="J7" s="17">
        <v>1360</v>
      </c>
      <c r="K7" s="72">
        <v>1244</v>
      </c>
      <c r="L7" s="18">
        <f>SUM(D7:K7)</f>
        <v>10415</v>
      </c>
    </row>
    <row r="8" spans="1:12" ht="17.25" x14ac:dyDescent="0.15">
      <c r="A8" s="8" t="s">
        <v>11</v>
      </c>
      <c r="B8" s="9" t="str">
        <f>[1]歩行者男時間別!B8</f>
        <v xml:space="preserve">  吉田大橋（吉田神社側　歩道橋下）</v>
      </c>
      <c r="C8" s="88" t="s">
        <v>12</v>
      </c>
      <c r="D8" s="33">
        <v>1432</v>
      </c>
      <c r="E8" s="34">
        <v>1139</v>
      </c>
      <c r="F8" s="34">
        <v>1024</v>
      </c>
      <c r="G8" s="34">
        <v>1016</v>
      </c>
      <c r="H8" s="34">
        <v>996</v>
      </c>
      <c r="I8" s="34">
        <v>1035</v>
      </c>
      <c r="J8" s="34">
        <v>1112</v>
      </c>
      <c r="K8" s="73">
        <v>1232</v>
      </c>
      <c r="L8" s="19">
        <f t="shared" ref="L8:L48" si="1">SUM(D8:K8)</f>
        <v>8986</v>
      </c>
    </row>
    <row r="9" spans="1:12" ht="17.25" x14ac:dyDescent="0.15">
      <c r="A9" s="20" t="s">
        <v>13</v>
      </c>
      <c r="B9" s="21" t="str">
        <f>[1]歩行者男時間別!B9</f>
        <v xml:space="preserve">  牛川境橋（鈴木製材所前）</v>
      </c>
      <c r="C9" s="74" t="s">
        <v>14</v>
      </c>
      <c r="D9" s="22">
        <v>1560</v>
      </c>
      <c r="E9" s="23">
        <v>1194</v>
      </c>
      <c r="F9" s="23">
        <v>1102</v>
      </c>
      <c r="G9" s="23">
        <v>1142</v>
      </c>
      <c r="H9" s="23">
        <v>1111</v>
      </c>
      <c r="I9" s="23">
        <v>1100</v>
      </c>
      <c r="J9" s="23">
        <v>1162</v>
      </c>
      <c r="K9" s="95">
        <v>955</v>
      </c>
      <c r="L9" s="24">
        <f t="shared" si="1"/>
        <v>9326</v>
      </c>
    </row>
    <row r="10" spans="1:12" ht="17.25" x14ac:dyDescent="0.15">
      <c r="A10" s="20" t="s">
        <v>15</v>
      </c>
      <c r="B10" s="21" t="str">
        <f>[1]歩行者男時間別!B10</f>
        <v xml:space="preserve">  青陵街道（東田中郷町）</v>
      </c>
      <c r="C10" s="74" t="s">
        <v>16</v>
      </c>
      <c r="D10" s="22">
        <v>1030</v>
      </c>
      <c r="E10" s="23">
        <v>981</v>
      </c>
      <c r="F10" s="23">
        <v>897</v>
      </c>
      <c r="G10" s="23">
        <v>918</v>
      </c>
      <c r="H10" s="23">
        <v>931</v>
      </c>
      <c r="I10" s="23">
        <v>852</v>
      </c>
      <c r="J10" s="23">
        <v>1004</v>
      </c>
      <c r="K10" s="95">
        <v>1024</v>
      </c>
      <c r="L10" s="25">
        <f t="shared" si="1"/>
        <v>7637</v>
      </c>
    </row>
    <row r="11" spans="1:12" ht="17.25" x14ac:dyDescent="0.15">
      <c r="A11" s="20" t="s">
        <v>17</v>
      </c>
      <c r="B11" s="21" t="str">
        <f>[1]歩行者男時間別!B11</f>
        <v xml:space="preserve">  東 郷 町（丸地米穀店前）</v>
      </c>
      <c r="C11" s="74" t="s">
        <v>18</v>
      </c>
      <c r="D11" s="22">
        <v>521</v>
      </c>
      <c r="E11" s="23">
        <v>615</v>
      </c>
      <c r="F11" s="23">
        <v>780</v>
      </c>
      <c r="G11" s="23">
        <v>750</v>
      </c>
      <c r="H11" s="23">
        <v>764</v>
      </c>
      <c r="I11" s="23">
        <v>747</v>
      </c>
      <c r="J11" s="23">
        <v>763</v>
      </c>
      <c r="K11" s="95">
        <v>854</v>
      </c>
      <c r="L11" s="25">
        <f>SUM(D11:K11)</f>
        <v>5794</v>
      </c>
    </row>
    <row r="12" spans="1:12" ht="17.25" x14ac:dyDescent="0.15">
      <c r="A12" s="26">
        <v>6</v>
      </c>
      <c r="B12" s="27" t="str">
        <f>[1]歩行者男時間別!B12</f>
        <v>伝馬町</v>
      </c>
      <c r="C12" s="68" t="s">
        <v>81</v>
      </c>
      <c r="D12" s="28">
        <f t="shared" ref="D12:L12" si="2">SUM(D13:D14)</f>
        <v>1498</v>
      </c>
      <c r="E12" s="86">
        <f t="shared" si="2"/>
        <v>1154</v>
      </c>
      <c r="F12" s="86">
        <f t="shared" si="2"/>
        <v>1140</v>
      </c>
      <c r="G12" s="86">
        <f t="shared" si="2"/>
        <v>1295</v>
      </c>
      <c r="H12" s="86">
        <f t="shared" si="2"/>
        <v>1200</v>
      </c>
      <c r="I12" s="86">
        <f t="shared" si="2"/>
        <v>1277</v>
      </c>
      <c r="J12" s="86">
        <f t="shared" si="2"/>
        <v>1316</v>
      </c>
      <c r="K12" s="71">
        <f t="shared" si="2"/>
        <v>1387</v>
      </c>
      <c r="L12" s="29">
        <f t="shared" si="2"/>
        <v>10267</v>
      </c>
    </row>
    <row r="13" spans="1:12" ht="17.25" x14ac:dyDescent="0.15">
      <c r="A13" s="30" t="s">
        <v>19</v>
      </c>
      <c r="B13" s="15" t="str">
        <f>[1]歩行者男時間別!B13</f>
        <v xml:space="preserve">  伝 馬 町 （伊本石油店前）</v>
      </c>
      <c r="C13" s="69" t="s">
        <v>82</v>
      </c>
      <c r="D13" s="16">
        <v>634</v>
      </c>
      <c r="E13" s="17">
        <v>518</v>
      </c>
      <c r="F13" s="17">
        <v>502</v>
      </c>
      <c r="G13" s="17">
        <v>634</v>
      </c>
      <c r="H13" s="17">
        <v>568</v>
      </c>
      <c r="I13" s="17">
        <v>594</v>
      </c>
      <c r="J13" s="17">
        <v>604</v>
      </c>
      <c r="K13" s="72">
        <v>582</v>
      </c>
      <c r="L13" s="18">
        <f t="shared" si="1"/>
        <v>4636</v>
      </c>
    </row>
    <row r="14" spans="1:12" ht="17.25" x14ac:dyDescent="0.15">
      <c r="A14" s="31" t="s">
        <v>20</v>
      </c>
      <c r="B14" s="32" t="str">
        <f>[1]歩行者男時間別!B14</f>
        <v xml:space="preserve">  伝 馬 町 （伊本石油店前）</v>
      </c>
      <c r="C14" s="70" t="s">
        <v>21</v>
      </c>
      <c r="D14" s="33">
        <v>864</v>
      </c>
      <c r="E14" s="34">
        <v>636</v>
      </c>
      <c r="F14" s="34">
        <v>638</v>
      </c>
      <c r="G14" s="34">
        <v>661</v>
      </c>
      <c r="H14" s="34">
        <v>632</v>
      </c>
      <c r="I14" s="34">
        <v>683</v>
      </c>
      <c r="J14" s="34">
        <v>712</v>
      </c>
      <c r="K14" s="73">
        <v>805</v>
      </c>
      <c r="L14" s="35">
        <f t="shared" si="1"/>
        <v>5631</v>
      </c>
    </row>
    <row r="15" spans="1:12" ht="17.25" x14ac:dyDescent="0.15">
      <c r="A15" s="20" t="s">
        <v>22</v>
      </c>
      <c r="B15" s="21" t="str">
        <f>[1]歩行者男時間別!B15</f>
        <v xml:space="preserve">  向 山 町（児童公園前）</v>
      </c>
      <c r="C15" s="74" t="s">
        <v>23</v>
      </c>
      <c r="D15" s="22">
        <v>1727</v>
      </c>
      <c r="E15" s="23">
        <v>1516</v>
      </c>
      <c r="F15" s="23">
        <v>1523</v>
      </c>
      <c r="G15" s="23">
        <v>1587</v>
      </c>
      <c r="H15" s="23">
        <v>1274</v>
      </c>
      <c r="I15" s="23">
        <v>1243</v>
      </c>
      <c r="J15" s="23">
        <v>1211</v>
      </c>
      <c r="K15" s="95">
        <v>1212</v>
      </c>
      <c r="L15" s="25">
        <f t="shared" si="1"/>
        <v>11293</v>
      </c>
    </row>
    <row r="16" spans="1:12" ht="17.25" x14ac:dyDescent="0.15">
      <c r="A16" s="20" t="s">
        <v>24</v>
      </c>
      <c r="B16" s="21" t="str">
        <f>[1]歩行者男時間別!B16</f>
        <v xml:space="preserve">  愛 大 前（南部交番前）</v>
      </c>
      <c r="C16" s="74" t="s">
        <v>25</v>
      </c>
      <c r="D16" s="22">
        <v>1606</v>
      </c>
      <c r="E16" s="23">
        <v>1248</v>
      </c>
      <c r="F16" s="23">
        <v>1260</v>
      </c>
      <c r="G16" s="23">
        <v>1354</v>
      </c>
      <c r="H16" s="23">
        <v>1629</v>
      </c>
      <c r="I16" s="23">
        <v>1239</v>
      </c>
      <c r="J16" s="23">
        <v>1355</v>
      </c>
      <c r="K16" s="95">
        <v>1168</v>
      </c>
      <c r="L16" s="25">
        <f t="shared" si="1"/>
        <v>10859</v>
      </c>
    </row>
    <row r="17" spans="1:13" ht="17.25" x14ac:dyDescent="0.15">
      <c r="A17" s="60" t="s">
        <v>26</v>
      </c>
      <c r="B17" s="61" t="str">
        <f>[1]歩行者男時間別!B17</f>
        <v xml:space="preserve">  藤 沢 町（とんかつの武蔵前）</v>
      </c>
      <c r="C17" s="74" t="s">
        <v>27</v>
      </c>
      <c r="D17" s="22">
        <v>881</v>
      </c>
      <c r="E17" s="23">
        <v>1009</v>
      </c>
      <c r="F17" s="23">
        <v>1053</v>
      </c>
      <c r="G17" s="23">
        <v>1214</v>
      </c>
      <c r="H17" s="23">
        <v>1137</v>
      </c>
      <c r="I17" s="23">
        <v>1199</v>
      </c>
      <c r="J17" s="23">
        <v>1176</v>
      </c>
      <c r="K17" s="95">
        <v>1006</v>
      </c>
      <c r="L17" s="25">
        <f t="shared" si="1"/>
        <v>8675</v>
      </c>
    </row>
    <row r="18" spans="1:13" ht="17.25" x14ac:dyDescent="0.15">
      <c r="A18" s="20" t="s">
        <v>28</v>
      </c>
      <c r="B18" s="21" t="str">
        <f>[1]歩行者男時間別!B18</f>
        <v xml:space="preserve">  蒲郡街道（ヤマト運輸前）</v>
      </c>
      <c r="C18" s="74" t="s">
        <v>29</v>
      </c>
      <c r="D18" s="22">
        <v>1804</v>
      </c>
      <c r="E18" s="23">
        <v>1392</v>
      </c>
      <c r="F18" s="23">
        <v>1421</v>
      </c>
      <c r="G18" s="23">
        <v>1376</v>
      </c>
      <c r="H18" s="23">
        <v>1253</v>
      </c>
      <c r="I18" s="23">
        <v>1192</v>
      </c>
      <c r="J18" s="23">
        <v>1292</v>
      </c>
      <c r="K18" s="95">
        <v>1252</v>
      </c>
      <c r="L18" s="25">
        <f t="shared" si="1"/>
        <v>10982</v>
      </c>
    </row>
    <row r="19" spans="1:13" ht="17.25" x14ac:dyDescent="0.15">
      <c r="A19" s="20" t="s">
        <v>30</v>
      </c>
      <c r="B19" s="21" t="str">
        <f>[1]歩行者男時間別!B19</f>
        <v xml:space="preserve">  大橋通り（清須屋商会前）</v>
      </c>
      <c r="C19" s="74" t="s">
        <v>31</v>
      </c>
      <c r="D19" s="22">
        <v>1964</v>
      </c>
      <c r="E19" s="23">
        <v>1597</v>
      </c>
      <c r="F19" s="23">
        <v>1559</v>
      </c>
      <c r="G19" s="23">
        <v>1466</v>
      </c>
      <c r="H19" s="23">
        <v>1330</v>
      </c>
      <c r="I19" s="23">
        <v>1468</v>
      </c>
      <c r="J19" s="23">
        <v>1466</v>
      </c>
      <c r="K19" s="95">
        <v>1562</v>
      </c>
      <c r="L19" s="25">
        <f t="shared" si="1"/>
        <v>12412</v>
      </c>
    </row>
    <row r="20" spans="1:13" ht="17.25" x14ac:dyDescent="0.15">
      <c r="A20" s="20" t="s">
        <v>32</v>
      </c>
      <c r="B20" s="21" t="str">
        <f>[1]歩行者男時間別!B20</f>
        <v xml:space="preserve">  広小路通２丁目（近畿日本ツーリスト前）</v>
      </c>
      <c r="C20" s="74" t="s">
        <v>33</v>
      </c>
      <c r="D20" s="22">
        <v>151</v>
      </c>
      <c r="E20" s="23">
        <v>214</v>
      </c>
      <c r="F20" s="23">
        <v>194</v>
      </c>
      <c r="G20" s="23">
        <v>202</v>
      </c>
      <c r="H20" s="23">
        <v>218</v>
      </c>
      <c r="I20" s="23">
        <v>213</v>
      </c>
      <c r="J20" s="23">
        <v>255</v>
      </c>
      <c r="K20" s="95">
        <v>212</v>
      </c>
      <c r="L20" s="25">
        <f>SUM(D20:K20)</f>
        <v>1659</v>
      </c>
    </row>
    <row r="21" spans="1:13" ht="17.25" x14ac:dyDescent="0.15">
      <c r="A21" s="11" t="s">
        <v>34</v>
      </c>
      <c r="B21" s="12" t="str">
        <f>[1]歩行者男時間別!B21</f>
        <v>駅前大通北</v>
      </c>
      <c r="C21" s="89" t="s">
        <v>83</v>
      </c>
      <c r="D21" s="36">
        <f t="shared" ref="D21:L21" si="3">SUM(D22:D23)</f>
        <v>1119</v>
      </c>
      <c r="E21" s="37">
        <f t="shared" si="3"/>
        <v>923</v>
      </c>
      <c r="F21" s="37">
        <f t="shared" si="3"/>
        <v>847</v>
      </c>
      <c r="G21" s="37">
        <f t="shared" si="3"/>
        <v>864</v>
      </c>
      <c r="H21" s="37">
        <f t="shared" si="3"/>
        <v>754</v>
      </c>
      <c r="I21" s="37">
        <f t="shared" si="3"/>
        <v>710</v>
      </c>
      <c r="J21" s="37">
        <f t="shared" si="3"/>
        <v>746</v>
      </c>
      <c r="K21" s="96">
        <f t="shared" si="3"/>
        <v>788</v>
      </c>
      <c r="L21" s="38">
        <f t="shared" si="3"/>
        <v>6751</v>
      </c>
    </row>
    <row r="22" spans="1:13" ht="17.25" x14ac:dyDescent="0.15">
      <c r="A22" s="14" t="s">
        <v>35</v>
      </c>
      <c r="B22" s="15" t="str">
        <f>[1]歩行者男時間別!B22</f>
        <v xml:space="preserve">  駅前大通北（野村證券前）</v>
      </c>
      <c r="C22" s="69" t="s">
        <v>36</v>
      </c>
      <c r="D22" s="39">
        <v>695</v>
      </c>
      <c r="E22" s="40">
        <v>559</v>
      </c>
      <c r="F22" s="40">
        <v>530</v>
      </c>
      <c r="G22" s="40">
        <v>541</v>
      </c>
      <c r="H22" s="40">
        <v>458</v>
      </c>
      <c r="I22" s="40">
        <v>464</v>
      </c>
      <c r="J22" s="40">
        <v>495</v>
      </c>
      <c r="K22" s="97">
        <v>466</v>
      </c>
      <c r="L22" s="41">
        <f t="shared" ref="L22:L27" si="4">SUM(D22:K22)</f>
        <v>4208</v>
      </c>
    </row>
    <row r="23" spans="1:13" ht="17.25" x14ac:dyDescent="0.15">
      <c r="A23" s="8" t="s">
        <v>37</v>
      </c>
      <c r="B23" s="9" t="str">
        <f>[1]歩行者男時間別!B23</f>
        <v xml:space="preserve">  駅前大通北（豊橋信用金庫お客様相談所前）</v>
      </c>
      <c r="C23" s="88" t="s">
        <v>84</v>
      </c>
      <c r="D23" s="33">
        <v>424</v>
      </c>
      <c r="E23" s="34">
        <v>364</v>
      </c>
      <c r="F23" s="34">
        <v>317</v>
      </c>
      <c r="G23" s="34">
        <v>323</v>
      </c>
      <c r="H23" s="34">
        <v>296</v>
      </c>
      <c r="I23" s="34">
        <v>246</v>
      </c>
      <c r="J23" s="34">
        <v>251</v>
      </c>
      <c r="K23" s="73">
        <v>322</v>
      </c>
      <c r="L23" s="35">
        <f t="shared" si="4"/>
        <v>2543</v>
      </c>
    </row>
    <row r="24" spans="1:13" ht="17.25" x14ac:dyDescent="0.15">
      <c r="A24" s="20" t="s">
        <v>38</v>
      </c>
      <c r="B24" s="59" t="str">
        <f>[1]歩行者男時間別!B24</f>
        <v>　新川小学校（新川小学校前）</v>
      </c>
      <c r="C24" s="74" t="s">
        <v>39</v>
      </c>
      <c r="D24" s="22">
        <v>1048</v>
      </c>
      <c r="E24" s="23">
        <v>738</v>
      </c>
      <c r="F24" s="23">
        <v>653</v>
      </c>
      <c r="G24" s="23">
        <v>773</v>
      </c>
      <c r="H24" s="23">
        <v>614</v>
      </c>
      <c r="I24" s="23">
        <v>667</v>
      </c>
      <c r="J24" s="23">
        <v>749</v>
      </c>
      <c r="K24" s="95">
        <v>807</v>
      </c>
      <c r="L24" s="35">
        <f t="shared" si="4"/>
        <v>6049</v>
      </c>
    </row>
    <row r="25" spans="1:13" ht="17.25" x14ac:dyDescent="0.15">
      <c r="A25" s="20" t="s">
        <v>40</v>
      </c>
      <c r="B25" s="58" t="str">
        <f>[1]歩行者男時間別!B25</f>
        <v xml:space="preserve">  高 洲 町（東海交通前）</v>
      </c>
      <c r="C25" s="74" t="s">
        <v>41</v>
      </c>
      <c r="D25" s="22">
        <v>923</v>
      </c>
      <c r="E25" s="23">
        <v>686</v>
      </c>
      <c r="F25" s="23">
        <v>582</v>
      </c>
      <c r="G25" s="23">
        <v>401</v>
      </c>
      <c r="H25" s="23">
        <v>675</v>
      </c>
      <c r="I25" s="23">
        <v>555</v>
      </c>
      <c r="J25" s="23">
        <v>603</v>
      </c>
      <c r="K25" s="95">
        <v>748</v>
      </c>
      <c r="L25" s="25">
        <f t="shared" si="4"/>
        <v>5173</v>
      </c>
    </row>
    <row r="26" spans="1:13" ht="17.25" x14ac:dyDescent="0.15">
      <c r="A26" s="42" t="s">
        <v>42</v>
      </c>
      <c r="B26" s="21" t="str">
        <f>[1]歩行者男時間別!B26</f>
        <v xml:space="preserve">  ときわ通り（精文館横）</v>
      </c>
      <c r="C26" s="74" t="s">
        <v>43</v>
      </c>
      <c r="D26" s="22">
        <v>0</v>
      </c>
      <c r="E26" s="23">
        <v>5</v>
      </c>
      <c r="F26" s="23">
        <v>1</v>
      </c>
      <c r="G26" s="23">
        <v>0</v>
      </c>
      <c r="H26" s="23">
        <v>0</v>
      </c>
      <c r="I26" s="23">
        <v>0</v>
      </c>
      <c r="J26" s="23">
        <v>0</v>
      </c>
      <c r="K26" s="95">
        <v>0</v>
      </c>
      <c r="L26" s="24">
        <f t="shared" si="4"/>
        <v>6</v>
      </c>
      <c r="M26" s="43"/>
    </row>
    <row r="27" spans="1:13" ht="17.25" x14ac:dyDescent="0.15">
      <c r="A27" s="44" t="s">
        <v>44</v>
      </c>
      <c r="B27" s="12" t="str">
        <f>[1]歩行者男時間別!B27</f>
        <v>　広小路通１丁目（精文館前）</v>
      </c>
      <c r="C27" s="89" t="s">
        <v>45</v>
      </c>
      <c r="D27" s="22">
        <v>90</v>
      </c>
      <c r="E27" s="23">
        <v>150</v>
      </c>
      <c r="F27" s="23">
        <v>166</v>
      </c>
      <c r="G27" s="23">
        <v>160</v>
      </c>
      <c r="H27" s="23">
        <v>146</v>
      </c>
      <c r="I27" s="23">
        <v>155</v>
      </c>
      <c r="J27" s="23">
        <v>164</v>
      </c>
      <c r="K27" s="95">
        <v>166</v>
      </c>
      <c r="L27" s="24">
        <f t="shared" si="4"/>
        <v>1197</v>
      </c>
    </row>
    <row r="28" spans="1:13" ht="17.25" x14ac:dyDescent="0.15">
      <c r="A28" s="11" t="s">
        <v>46</v>
      </c>
      <c r="B28" s="12" t="str">
        <f>[1]歩行者男時間別!B28</f>
        <v>大橋通り</v>
      </c>
      <c r="C28" s="89" t="s">
        <v>85</v>
      </c>
      <c r="D28" s="36">
        <f t="shared" ref="D28:L28" si="5">SUM(D29:D30)</f>
        <v>1191</v>
      </c>
      <c r="E28" s="86">
        <f t="shared" si="5"/>
        <v>953</v>
      </c>
      <c r="F28" s="86">
        <f t="shared" si="5"/>
        <v>844</v>
      </c>
      <c r="G28" s="86">
        <f t="shared" si="5"/>
        <v>790</v>
      </c>
      <c r="H28" s="86">
        <f t="shared" si="5"/>
        <v>993</v>
      </c>
      <c r="I28" s="86">
        <f t="shared" si="5"/>
        <v>940</v>
      </c>
      <c r="J28" s="86">
        <f t="shared" si="5"/>
        <v>909</v>
      </c>
      <c r="K28" s="71">
        <f t="shared" si="5"/>
        <v>990</v>
      </c>
      <c r="L28" s="29">
        <f t="shared" si="5"/>
        <v>7610</v>
      </c>
    </row>
    <row r="29" spans="1:13" ht="17.25" x14ac:dyDescent="0.15">
      <c r="A29" s="14" t="s">
        <v>47</v>
      </c>
      <c r="B29" s="15" t="str">
        <f>[1]歩行者男時間別!B29</f>
        <v xml:space="preserve">  大橋通り（豊橋商工会議所前）</v>
      </c>
      <c r="C29" s="69" t="s">
        <v>48</v>
      </c>
      <c r="D29" s="39">
        <v>567</v>
      </c>
      <c r="E29" s="40">
        <v>434</v>
      </c>
      <c r="F29" s="40">
        <v>445</v>
      </c>
      <c r="G29" s="40">
        <v>476</v>
      </c>
      <c r="H29" s="40">
        <v>476</v>
      </c>
      <c r="I29" s="40">
        <v>491</v>
      </c>
      <c r="J29" s="40">
        <v>479</v>
      </c>
      <c r="K29" s="97">
        <v>500</v>
      </c>
      <c r="L29" s="19">
        <f t="shared" ref="L29:L33" si="6">SUM(D29:K29)</f>
        <v>3868</v>
      </c>
    </row>
    <row r="30" spans="1:13" ht="17.25" x14ac:dyDescent="0.15">
      <c r="A30" s="8" t="s">
        <v>49</v>
      </c>
      <c r="B30" s="9" t="str">
        <f>[1]歩行者男時間別!B30</f>
        <v xml:space="preserve">  大橋通り（豊橋商工会議所前）</v>
      </c>
      <c r="C30" s="88" t="s">
        <v>50</v>
      </c>
      <c r="D30" s="33">
        <v>624</v>
      </c>
      <c r="E30" s="34">
        <v>519</v>
      </c>
      <c r="F30" s="34">
        <v>399</v>
      </c>
      <c r="G30" s="34">
        <v>314</v>
      </c>
      <c r="H30" s="34">
        <v>517</v>
      </c>
      <c r="I30" s="34">
        <v>449</v>
      </c>
      <c r="J30" s="34">
        <v>430</v>
      </c>
      <c r="K30" s="73">
        <v>490</v>
      </c>
      <c r="L30" s="35">
        <f t="shared" si="6"/>
        <v>3742</v>
      </c>
    </row>
    <row r="31" spans="1:13" ht="17.25" x14ac:dyDescent="0.15">
      <c r="A31" s="20" t="s">
        <v>51</v>
      </c>
      <c r="B31" s="21" t="str">
        <f>[1]歩行者男時間別!B31</f>
        <v xml:space="preserve">  札木通り（梅鉢屋前）</v>
      </c>
      <c r="C31" s="74" t="s">
        <v>52</v>
      </c>
      <c r="D31" s="22">
        <v>454</v>
      </c>
      <c r="E31" s="23">
        <v>409</v>
      </c>
      <c r="F31" s="23">
        <v>364</v>
      </c>
      <c r="G31" s="23">
        <v>320</v>
      </c>
      <c r="H31" s="23">
        <v>316</v>
      </c>
      <c r="I31" s="23">
        <v>411</v>
      </c>
      <c r="J31" s="23">
        <v>498</v>
      </c>
      <c r="K31" s="95">
        <v>523</v>
      </c>
      <c r="L31" s="25">
        <f t="shared" si="6"/>
        <v>3295</v>
      </c>
    </row>
    <row r="32" spans="1:13" ht="17.25" x14ac:dyDescent="0.15">
      <c r="A32" s="20" t="s">
        <v>53</v>
      </c>
      <c r="B32" s="21" t="str">
        <f>[1]歩行者男時間別!B32</f>
        <v xml:space="preserve">  往完町（豊川信用金庫　西支店前）</v>
      </c>
      <c r="C32" s="74" t="s">
        <v>54</v>
      </c>
      <c r="D32" s="22">
        <v>1295</v>
      </c>
      <c r="E32" s="23">
        <v>1017</v>
      </c>
      <c r="F32" s="23">
        <v>1114</v>
      </c>
      <c r="G32" s="23">
        <v>1187</v>
      </c>
      <c r="H32" s="23">
        <v>1082</v>
      </c>
      <c r="I32" s="23">
        <v>1030</v>
      </c>
      <c r="J32" s="23">
        <v>1062</v>
      </c>
      <c r="K32" s="95">
        <v>1183</v>
      </c>
      <c r="L32" s="25">
        <f t="shared" si="6"/>
        <v>8970</v>
      </c>
    </row>
    <row r="33" spans="1:12" ht="17.25" x14ac:dyDescent="0.15">
      <c r="A33" s="20" t="s">
        <v>55</v>
      </c>
      <c r="B33" s="21" t="s">
        <v>93</v>
      </c>
      <c r="C33" s="74" t="s">
        <v>56</v>
      </c>
      <c r="D33" s="22">
        <v>12</v>
      </c>
      <c r="E33" s="23">
        <v>1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95">
        <v>0</v>
      </c>
      <c r="L33" s="25">
        <f t="shared" si="6"/>
        <v>13</v>
      </c>
    </row>
    <row r="34" spans="1:12" ht="17.25" x14ac:dyDescent="0.15">
      <c r="A34" s="62">
        <v>21</v>
      </c>
      <c r="B34" s="65" t="s">
        <v>89</v>
      </c>
      <c r="C34" s="89" t="s">
        <v>86</v>
      </c>
      <c r="D34" s="36">
        <f t="shared" ref="D34:L34" si="7">SUM(D35:D36)</f>
        <v>1502</v>
      </c>
      <c r="E34" s="86">
        <f t="shared" si="7"/>
        <v>1449</v>
      </c>
      <c r="F34" s="86">
        <f t="shared" si="7"/>
        <v>1507</v>
      </c>
      <c r="G34" s="86">
        <f t="shared" si="7"/>
        <v>1585</v>
      </c>
      <c r="H34" s="86">
        <f t="shared" si="7"/>
        <v>1461</v>
      </c>
      <c r="I34" s="86">
        <f t="shared" si="7"/>
        <v>1652</v>
      </c>
      <c r="J34" s="86">
        <f t="shared" si="7"/>
        <v>1535</v>
      </c>
      <c r="K34" s="71">
        <f t="shared" si="7"/>
        <v>1597</v>
      </c>
      <c r="L34" s="29">
        <f t="shared" si="7"/>
        <v>12288</v>
      </c>
    </row>
    <row r="35" spans="1:12" ht="17.25" x14ac:dyDescent="0.15">
      <c r="A35" s="63" t="s">
        <v>90</v>
      </c>
      <c r="B35" s="66" t="s">
        <v>91</v>
      </c>
      <c r="C35" s="69" t="s">
        <v>87</v>
      </c>
      <c r="D35" s="16">
        <v>692</v>
      </c>
      <c r="E35" s="17">
        <v>672</v>
      </c>
      <c r="F35" s="17">
        <v>713</v>
      </c>
      <c r="G35" s="17">
        <v>770</v>
      </c>
      <c r="H35" s="17">
        <v>741</v>
      </c>
      <c r="I35" s="17">
        <v>774</v>
      </c>
      <c r="J35" s="17">
        <v>768</v>
      </c>
      <c r="K35" s="72">
        <v>777</v>
      </c>
      <c r="L35" s="19">
        <f t="shared" ref="L35:L36" si="8">SUM(D35:K35)</f>
        <v>5907</v>
      </c>
    </row>
    <row r="36" spans="1:12" ht="17.25" x14ac:dyDescent="0.15">
      <c r="A36" s="64" t="s">
        <v>92</v>
      </c>
      <c r="B36" s="66" t="s">
        <v>91</v>
      </c>
      <c r="C36" s="88" t="s">
        <v>88</v>
      </c>
      <c r="D36" s="39">
        <v>810</v>
      </c>
      <c r="E36" s="40">
        <v>777</v>
      </c>
      <c r="F36" s="40">
        <v>794</v>
      </c>
      <c r="G36" s="40">
        <v>815</v>
      </c>
      <c r="H36" s="40">
        <v>720</v>
      </c>
      <c r="I36" s="40">
        <v>878</v>
      </c>
      <c r="J36" s="40">
        <v>767</v>
      </c>
      <c r="K36" s="97">
        <v>820</v>
      </c>
      <c r="L36" s="35">
        <f t="shared" si="8"/>
        <v>6381</v>
      </c>
    </row>
    <row r="37" spans="1:12" ht="18" customHeight="1" x14ac:dyDescent="0.15">
      <c r="A37" s="62" t="s">
        <v>57</v>
      </c>
      <c r="B37" s="67" t="str">
        <f>[1]歩行者男時間別!B35</f>
        <v xml:space="preserve">八   町 </v>
      </c>
      <c r="C37" s="89" t="s">
        <v>58</v>
      </c>
      <c r="D37" s="28">
        <f t="shared" ref="D37:L37" si="9">SUM(D38:D39)</f>
        <v>2269</v>
      </c>
      <c r="E37" s="86">
        <f t="shared" si="9"/>
        <v>2342</v>
      </c>
      <c r="F37" s="86">
        <f t="shared" si="9"/>
        <v>2182</v>
      </c>
      <c r="G37" s="86">
        <f t="shared" si="9"/>
        <v>2526</v>
      </c>
      <c r="H37" s="86">
        <f t="shared" si="9"/>
        <v>2046</v>
      </c>
      <c r="I37" s="86">
        <f t="shared" si="9"/>
        <v>2148</v>
      </c>
      <c r="J37" s="86">
        <f t="shared" si="9"/>
        <v>2177</v>
      </c>
      <c r="K37" s="94">
        <f t="shared" si="9"/>
        <v>2237</v>
      </c>
      <c r="L37" s="13">
        <f t="shared" si="9"/>
        <v>17927</v>
      </c>
    </row>
    <row r="38" spans="1:12" ht="17.25" x14ac:dyDescent="0.15">
      <c r="A38" s="14" t="s">
        <v>59</v>
      </c>
      <c r="B38" s="15" t="str">
        <f>[1]歩行者男時間別!B36</f>
        <v xml:space="preserve">  八 　町 （タキカワ整形外科クリニック前）</v>
      </c>
      <c r="C38" s="69" t="s">
        <v>60</v>
      </c>
      <c r="D38" s="98">
        <v>1372</v>
      </c>
      <c r="E38" s="17">
        <v>1359</v>
      </c>
      <c r="F38" s="17">
        <v>1219</v>
      </c>
      <c r="G38" s="17">
        <v>1568</v>
      </c>
      <c r="H38" s="17">
        <v>1113</v>
      </c>
      <c r="I38" s="17">
        <v>1184</v>
      </c>
      <c r="J38" s="17">
        <v>1158</v>
      </c>
      <c r="K38" s="72">
        <v>1235</v>
      </c>
      <c r="L38" s="18">
        <f t="shared" si="1"/>
        <v>10208</v>
      </c>
    </row>
    <row r="39" spans="1:12" ht="17.25" x14ac:dyDescent="0.15">
      <c r="A39" s="8" t="s">
        <v>61</v>
      </c>
      <c r="B39" s="9" t="str">
        <f>[1]歩行者男時間別!B37</f>
        <v xml:space="preserve">  八 　町 （豊橋信用金庫　東支店前） </v>
      </c>
      <c r="C39" s="88" t="s">
        <v>62</v>
      </c>
      <c r="D39" s="99">
        <v>897</v>
      </c>
      <c r="E39" s="34">
        <v>983</v>
      </c>
      <c r="F39" s="34">
        <v>963</v>
      </c>
      <c r="G39" s="34">
        <v>958</v>
      </c>
      <c r="H39" s="34">
        <v>933</v>
      </c>
      <c r="I39" s="34">
        <v>964</v>
      </c>
      <c r="J39" s="34">
        <v>1019</v>
      </c>
      <c r="K39" s="73">
        <v>1002</v>
      </c>
      <c r="L39" s="25">
        <f t="shared" si="1"/>
        <v>7719</v>
      </c>
    </row>
    <row r="40" spans="1:12" ht="17.25" x14ac:dyDescent="0.15">
      <c r="A40" s="20" t="s">
        <v>63</v>
      </c>
      <c r="B40" s="21" t="str">
        <f>[1]歩行者男時間別!B38</f>
        <v xml:space="preserve">  岩 田 町（岩田運動公園前）</v>
      </c>
      <c r="C40" s="74" t="s">
        <v>64</v>
      </c>
      <c r="D40" s="22">
        <v>920</v>
      </c>
      <c r="E40" s="23">
        <v>825</v>
      </c>
      <c r="F40" s="23">
        <v>847</v>
      </c>
      <c r="G40" s="23">
        <v>1099</v>
      </c>
      <c r="H40" s="23">
        <v>924</v>
      </c>
      <c r="I40" s="23">
        <v>899</v>
      </c>
      <c r="J40" s="23">
        <v>930</v>
      </c>
      <c r="K40" s="95">
        <v>924</v>
      </c>
      <c r="L40" s="25">
        <f t="shared" ref="L40" si="10">SUM(D40:K40)</f>
        <v>7368</v>
      </c>
    </row>
    <row r="41" spans="1:12" ht="17.25" x14ac:dyDescent="0.15">
      <c r="A41" s="20" t="s">
        <v>65</v>
      </c>
      <c r="B41" s="21" t="str">
        <f>[1]歩行者男時間別!B39</f>
        <v xml:space="preserve">  豊橋商業高校前</v>
      </c>
      <c r="C41" s="74" t="s">
        <v>66</v>
      </c>
      <c r="D41" s="22">
        <v>1100</v>
      </c>
      <c r="E41" s="23">
        <v>903</v>
      </c>
      <c r="F41" s="23">
        <v>976</v>
      </c>
      <c r="G41" s="23">
        <v>810</v>
      </c>
      <c r="H41" s="23">
        <v>962</v>
      </c>
      <c r="I41" s="23">
        <v>884</v>
      </c>
      <c r="J41" s="23">
        <v>903</v>
      </c>
      <c r="K41" s="95">
        <v>1036</v>
      </c>
      <c r="L41" s="25">
        <f t="shared" si="1"/>
        <v>7574</v>
      </c>
    </row>
    <row r="42" spans="1:12" ht="17.25" x14ac:dyDescent="0.15">
      <c r="A42" s="20" t="s">
        <v>67</v>
      </c>
      <c r="B42" s="21" t="str">
        <f>[1]歩行者男時間別!B40</f>
        <v xml:space="preserve">  小 畷 町（お福餅前）</v>
      </c>
      <c r="C42" s="74" t="s">
        <v>68</v>
      </c>
      <c r="D42" s="22">
        <v>639</v>
      </c>
      <c r="E42" s="23">
        <v>526</v>
      </c>
      <c r="F42" s="23">
        <v>670</v>
      </c>
      <c r="G42" s="23">
        <v>682</v>
      </c>
      <c r="H42" s="23">
        <v>565</v>
      </c>
      <c r="I42" s="23">
        <v>606</v>
      </c>
      <c r="J42" s="23">
        <v>601</v>
      </c>
      <c r="K42" s="95">
        <v>583</v>
      </c>
      <c r="L42" s="25">
        <f t="shared" si="1"/>
        <v>4872</v>
      </c>
    </row>
    <row r="43" spans="1:12" ht="17.25" x14ac:dyDescent="0.15">
      <c r="A43" s="20" t="s">
        <v>69</v>
      </c>
      <c r="B43" s="21" t="str">
        <f>[1]歩行者男時間別!B41</f>
        <v xml:space="preserve">  大 山 塚（花田跨線橋）</v>
      </c>
      <c r="C43" s="74" t="s">
        <v>70</v>
      </c>
      <c r="D43" s="22">
        <v>1673</v>
      </c>
      <c r="E43" s="23">
        <v>1188</v>
      </c>
      <c r="F43" s="23">
        <v>1246</v>
      </c>
      <c r="G43" s="23">
        <v>1274</v>
      </c>
      <c r="H43" s="23">
        <v>1250</v>
      </c>
      <c r="I43" s="23">
        <v>1277</v>
      </c>
      <c r="J43" s="23">
        <v>1366</v>
      </c>
      <c r="K43" s="95">
        <v>1354</v>
      </c>
      <c r="L43" s="25">
        <f t="shared" si="1"/>
        <v>10628</v>
      </c>
    </row>
    <row r="44" spans="1:12" ht="17.25" x14ac:dyDescent="0.15">
      <c r="A44" s="20" t="s">
        <v>71</v>
      </c>
      <c r="B44" s="21" t="str">
        <f>[1]歩行者男時間別!B42</f>
        <v xml:space="preserve">  城 海 津（跨線橋）</v>
      </c>
      <c r="C44" s="74" t="s">
        <v>72</v>
      </c>
      <c r="D44" s="22">
        <v>567</v>
      </c>
      <c r="E44" s="23">
        <v>723</v>
      </c>
      <c r="F44" s="23">
        <v>751</v>
      </c>
      <c r="G44" s="23">
        <v>702</v>
      </c>
      <c r="H44" s="23">
        <v>660</v>
      </c>
      <c r="I44" s="23">
        <v>697</v>
      </c>
      <c r="J44" s="23">
        <v>686</v>
      </c>
      <c r="K44" s="95">
        <v>719</v>
      </c>
      <c r="L44" s="25">
        <f t="shared" si="1"/>
        <v>5505</v>
      </c>
    </row>
    <row r="45" spans="1:12" ht="17.25" x14ac:dyDescent="0.15">
      <c r="A45" s="20" t="s">
        <v>73</v>
      </c>
      <c r="B45" s="21" t="str">
        <f>[1]歩行者男時間別!B43</f>
        <v xml:space="preserve">  下 地 町（ヤマサちくわ前）</v>
      </c>
      <c r="C45" s="74" t="s">
        <v>74</v>
      </c>
      <c r="D45" s="22">
        <v>1760</v>
      </c>
      <c r="E45" s="23">
        <v>1397</v>
      </c>
      <c r="F45" s="23">
        <v>1356</v>
      </c>
      <c r="G45" s="23">
        <v>1363</v>
      </c>
      <c r="H45" s="23">
        <v>1380</v>
      </c>
      <c r="I45" s="23">
        <v>1471</v>
      </c>
      <c r="J45" s="23">
        <v>1406</v>
      </c>
      <c r="K45" s="95">
        <v>1594</v>
      </c>
      <c r="L45" s="25">
        <f t="shared" si="1"/>
        <v>11727</v>
      </c>
    </row>
    <row r="46" spans="1:12" ht="17.25" x14ac:dyDescent="0.15">
      <c r="A46" s="46" t="s">
        <v>75</v>
      </c>
      <c r="B46" s="47" t="str">
        <f>[1]歩行者男時間別!B44</f>
        <v xml:space="preserve">  白 河 町（サーラ前）</v>
      </c>
      <c r="C46" s="90" t="s">
        <v>76</v>
      </c>
      <c r="D46" s="22">
        <v>1176</v>
      </c>
      <c r="E46" s="23">
        <v>1045</v>
      </c>
      <c r="F46" s="23">
        <v>1030</v>
      </c>
      <c r="G46" s="23">
        <v>1017</v>
      </c>
      <c r="H46" s="23">
        <v>961</v>
      </c>
      <c r="I46" s="23">
        <v>968</v>
      </c>
      <c r="J46" s="23">
        <v>1019</v>
      </c>
      <c r="K46" s="95">
        <v>1054</v>
      </c>
      <c r="L46" s="25">
        <f t="shared" si="1"/>
        <v>8270</v>
      </c>
    </row>
    <row r="47" spans="1:12" ht="17.25" x14ac:dyDescent="0.15">
      <c r="A47" s="20" t="s">
        <v>77</v>
      </c>
      <c r="B47" s="21" t="str">
        <f>[1]歩行者男時間別!B45</f>
        <v xml:space="preserve">  豊橋環状線（豊橋信用金庫　西支店前）</v>
      </c>
      <c r="C47" s="74" t="s">
        <v>78</v>
      </c>
      <c r="D47" s="22">
        <v>999</v>
      </c>
      <c r="E47" s="23">
        <v>835</v>
      </c>
      <c r="F47" s="23">
        <v>872</v>
      </c>
      <c r="G47" s="23">
        <v>945</v>
      </c>
      <c r="H47" s="23">
        <v>941</v>
      </c>
      <c r="I47" s="23">
        <v>1040</v>
      </c>
      <c r="J47" s="23">
        <v>896</v>
      </c>
      <c r="K47" s="95">
        <v>1040</v>
      </c>
      <c r="L47" s="25">
        <f t="shared" si="1"/>
        <v>7568</v>
      </c>
    </row>
    <row r="48" spans="1:12" ht="18" thickBot="1" x14ac:dyDescent="0.2">
      <c r="A48" s="48">
        <v>37</v>
      </c>
      <c r="B48" s="49" t="str">
        <f>[1]歩行者男時間別!B46</f>
        <v>　広小路通り３丁目（はんこやカワイ前）</v>
      </c>
      <c r="C48" s="91" t="s">
        <v>45</v>
      </c>
      <c r="D48" s="100">
        <v>202</v>
      </c>
      <c r="E48" s="101">
        <v>256</v>
      </c>
      <c r="F48" s="101">
        <v>257</v>
      </c>
      <c r="G48" s="101">
        <v>296</v>
      </c>
      <c r="H48" s="101">
        <v>253</v>
      </c>
      <c r="I48" s="101">
        <v>247</v>
      </c>
      <c r="J48" s="101">
        <v>261</v>
      </c>
      <c r="K48" s="102">
        <v>230</v>
      </c>
      <c r="L48" s="19">
        <f t="shared" si="1"/>
        <v>2002</v>
      </c>
    </row>
    <row r="49" spans="1:12" ht="26.25" customHeight="1" thickBot="1" x14ac:dyDescent="0.2">
      <c r="A49" s="50"/>
      <c r="B49" s="51"/>
      <c r="C49" s="52" t="s">
        <v>79</v>
      </c>
      <c r="D49" s="53">
        <f t="shared" ref="D49:J49" si="11">SUM(D5,D7:D11,D13:D20,D22:D27,D29:D36,D38:D48)</f>
        <v>37257</v>
      </c>
      <c r="E49" s="54">
        <f t="shared" si="11"/>
        <v>32557</v>
      </c>
      <c r="F49" s="54">
        <f t="shared" si="11"/>
        <v>32453</v>
      </c>
      <c r="G49" s="54">
        <f t="shared" si="11"/>
        <v>33340</v>
      </c>
      <c r="H49" s="54">
        <f t="shared" si="11"/>
        <v>32084</v>
      </c>
      <c r="I49" s="54">
        <f t="shared" si="11"/>
        <v>32409</v>
      </c>
      <c r="J49" s="54">
        <f t="shared" si="11"/>
        <v>33096</v>
      </c>
      <c r="K49" s="55">
        <f>SUM(K5,K7:K11,K13:K20,K22:K27,K29:K36,K38:K48)</f>
        <v>33858</v>
      </c>
      <c r="L49" s="56">
        <f>SUM(L5:L6,L9:L12,L15:L21,L24:L28,L31:L34,L40:L48,L37)</f>
        <v>254766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39</vt:lpstr>
      <vt:lpstr>'39'!Print_Area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2018-02-01T07:01:30Z</cp:lastPrinted>
  <dcterms:created xsi:type="dcterms:W3CDTF">2011-01-21T05:58:42Z</dcterms:created>
  <dcterms:modified xsi:type="dcterms:W3CDTF">2018-02-01T07:01:32Z</dcterms:modified>
</cp:coreProperties>
</file>